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2980" windowHeight="9360"/>
  </bookViews>
  <sheets>
    <sheet name="Sheet1" sheetId="1" r:id="rId1"/>
  </sheets>
  <calcPr calcId="144525" concurrentCalc="0"/>
</workbook>
</file>

<file path=xl/calcChain.xml><?xml version="1.0" encoding="utf-8"?>
<calcChain xmlns="http://schemas.openxmlformats.org/spreadsheetml/2006/main">
  <c r="E62" i="1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D26"/>
  <c r="E25"/>
  <c r="E24"/>
  <c r="D24"/>
  <c r="E23"/>
  <c r="E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<sst xmlns="http://schemas.openxmlformats.org/spreadsheetml/2006/main" count="176" uniqueCount="100">
  <si>
    <t>2019年1-6月屠宰环节病害猪产品损失财政补贴资金分配方案</t>
  </si>
  <si>
    <t xml:space="preserve">   （补贴标准:按照《生猪定点屠宰厂（场）病害猪无害化处理管理办法》有关规定，屠宰过程中经检疫或肉品品质检验确认为不可食用的生猪产品，按90公斤折算一头的标准折算成相应头数，享受每头800元的病害猪损失财政补贴。）</t>
  </si>
  <si>
    <t>序号</t>
  </si>
  <si>
    <t>所在生猪屠宰企业</t>
  </si>
  <si>
    <t>货主</t>
  </si>
  <si>
    <t>申报数量(头）</t>
  </si>
  <si>
    <t>申报病害猪损失补贴金额（元）</t>
  </si>
  <si>
    <t>1</t>
  </si>
  <si>
    <t>中山市小榄镇食品有限公司</t>
  </si>
  <si>
    <t>梁照洪</t>
  </si>
  <si>
    <t>2</t>
  </si>
  <si>
    <t>杨育川</t>
  </si>
  <si>
    <t>3</t>
  </si>
  <si>
    <t>麦彩虹</t>
  </si>
  <si>
    <t>4</t>
  </si>
  <si>
    <t>麦锡辉</t>
  </si>
  <si>
    <t>5</t>
  </si>
  <si>
    <t>陈镇炼</t>
  </si>
  <si>
    <t>6</t>
  </si>
  <si>
    <t>欧阳广星</t>
  </si>
  <si>
    <t>7</t>
  </si>
  <si>
    <t>欧阳广钜</t>
  </si>
  <si>
    <t>8</t>
  </si>
  <si>
    <t>欧阳国盛</t>
  </si>
  <si>
    <t>9</t>
  </si>
  <si>
    <t>欧阳广志</t>
  </si>
  <si>
    <t>10</t>
  </si>
  <si>
    <t>陈振发</t>
  </si>
  <si>
    <t>11</t>
  </si>
  <si>
    <t>吕旺辉</t>
  </si>
  <si>
    <t>12</t>
  </si>
  <si>
    <t>欧阳广发</t>
  </si>
  <si>
    <t>13</t>
  </si>
  <si>
    <t>欧阳垣亮</t>
  </si>
  <si>
    <t>14</t>
  </si>
  <si>
    <t>林浩强</t>
  </si>
  <si>
    <t>15</t>
  </si>
  <si>
    <t>欧阳国初</t>
  </si>
  <si>
    <t>16</t>
  </si>
  <si>
    <t>蒙杨荣</t>
  </si>
  <si>
    <t>17</t>
  </si>
  <si>
    <t>李颂深</t>
  </si>
  <si>
    <t>18</t>
  </si>
  <si>
    <t>李瑞明</t>
  </si>
  <si>
    <t>19</t>
  </si>
  <si>
    <t>欧阳惠国</t>
  </si>
  <si>
    <t>20</t>
  </si>
  <si>
    <t>莫甲妹</t>
  </si>
  <si>
    <t>21</t>
  </si>
  <si>
    <t>罗小君</t>
  </si>
  <si>
    <t>22</t>
  </si>
  <si>
    <t>欧锦凌</t>
  </si>
  <si>
    <t>23</t>
  </si>
  <si>
    <t>叶超强</t>
  </si>
  <si>
    <t>中山市小榄镇食品有限公司 合计</t>
  </si>
  <si>
    <t>中山市长禾肉联加工有限公司</t>
  </si>
  <si>
    <t>陈守儒</t>
  </si>
  <si>
    <t>邓海荣</t>
  </si>
  <si>
    <t>丁海伟</t>
  </si>
  <si>
    <t>方茶秀</t>
  </si>
  <si>
    <t>方林奕</t>
  </si>
  <si>
    <t>郭家兴</t>
  </si>
  <si>
    <t>胡定荣</t>
  </si>
  <si>
    <t>胡明</t>
  </si>
  <si>
    <t>黄德明</t>
  </si>
  <si>
    <t>黄桂立</t>
  </si>
  <si>
    <t>黄汉鉴</t>
  </si>
  <si>
    <t>黄沛荣</t>
  </si>
  <si>
    <t>黄彦</t>
  </si>
  <si>
    <t>李日祥</t>
  </si>
  <si>
    <t>李一新</t>
  </si>
  <si>
    <t>梁秀娟</t>
  </si>
  <si>
    <t>梁学冠</t>
  </si>
  <si>
    <t>廖世喜</t>
  </si>
  <si>
    <t>林福南</t>
  </si>
  <si>
    <t>罗正达</t>
  </si>
  <si>
    <t>吕宏基</t>
  </si>
  <si>
    <t>毛春燕</t>
  </si>
  <si>
    <t>毛世其</t>
  </si>
  <si>
    <t>24</t>
  </si>
  <si>
    <t>覃宗全</t>
  </si>
  <si>
    <t>25</t>
  </si>
  <si>
    <t>谭浩森</t>
  </si>
  <si>
    <t>26</t>
  </si>
  <si>
    <t>王锦荣</t>
  </si>
  <si>
    <t>27</t>
  </si>
  <si>
    <t>徐国坤</t>
  </si>
  <si>
    <t>28</t>
  </si>
  <si>
    <t>叶玉佳</t>
  </si>
  <si>
    <t>29</t>
  </si>
  <si>
    <t>张以财</t>
  </si>
  <si>
    <t>30</t>
  </si>
  <si>
    <t>周天祥</t>
  </si>
  <si>
    <t>31</t>
  </si>
  <si>
    <t>邹红九</t>
  </si>
  <si>
    <t>中山市长禾肉联加工有限公司 合计</t>
  </si>
  <si>
    <t>广东颐丰食品股份有限公司</t>
  </si>
  <si>
    <t>邓骚林</t>
  </si>
  <si>
    <t>吴叶旺</t>
  </si>
  <si>
    <t>广东颐丰食品股份有限公司 合计</t>
  </si>
</sst>
</file>

<file path=xl/styles.xml><?xml version="1.0" encoding="utf-8"?>
<styleSheet xmlns="http://schemas.openxmlformats.org/spreadsheetml/2006/main">
  <numFmts count="1">
    <numFmt numFmtId="178" formatCode="0.0_ "/>
  </numFmts>
  <fonts count="6">
    <font>
      <sz val="11"/>
      <color theme="1"/>
      <name val="宋体"/>
      <charset val="134"/>
      <scheme val="minor"/>
    </font>
    <font>
      <sz val="16"/>
      <name val="仿宋_GB2312"/>
      <charset val="134"/>
    </font>
    <font>
      <sz val="12"/>
      <name val="宋体"/>
      <family val="3"/>
      <charset val="134"/>
    </font>
    <font>
      <sz val="10"/>
      <name val="Geneva"/>
      <family val="1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/>
  </cellStyleXfs>
  <cellXfs count="14">
    <xf numFmtId="0" fontId="0" fillId="0" borderId="0" xfId="0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6">
    <cellStyle name="常规" xfId="0" builtinId="0"/>
    <cellStyle name="常规 2 2 2 2" xfId="1"/>
    <cellStyle name="常规 3" xfId="4"/>
    <cellStyle name="常规 4" xfId="3"/>
    <cellStyle name="常规 9" xfId="2"/>
    <cellStyle name="样式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topLeftCell="A49" workbookViewId="0">
      <selection activeCell="E62" sqref="E62"/>
    </sheetView>
  </sheetViews>
  <sheetFormatPr defaultColWidth="9" defaultRowHeight="13.5"/>
  <cols>
    <col min="1" max="1" width="5" customWidth="1"/>
    <col min="2" max="2" width="36.625" customWidth="1"/>
    <col min="3" max="3" width="12" customWidth="1"/>
    <col min="4" max="4" width="8.75" customWidth="1"/>
    <col min="5" max="5" width="16.875" customWidth="1"/>
  </cols>
  <sheetData>
    <row r="1" spans="1:5" ht="30" customHeight="1">
      <c r="A1" s="10" t="s">
        <v>0</v>
      </c>
      <c r="B1" s="10"/>
      <c r="C1" s="10"/>
      <c r="D1" s="10"/>
      <c r="E1" s="10"/>
    </row>
    <row r="2" spans="1:5" ht="54" customHeight="1">
      <c r="A2" s="11" t="s">
        <v>1</v>
      </c>
      <c r="B2" s="11"/>
      <c r="C2" s="11"/>
      <c r="D2" s="11"/>
      <c r="E2" s="11"/>
    </row>
    <row r="3" spans="1:5" ht="35.1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</row>
    <row r="4" spans="1:5" ht="24.95" customHeight="1">
      <c r="A4" s="1" t="s">
        <v>7</v>
      </c>
      <c r="B4" s="2" t="s">
        <v>8</v>
      </c>
      <c r="C4" s="2" t="s">
        <v>9</v>
      </c>
      <c r="D4" s="3">
        <f>14.2-5</f>
        <v>9.1999999999999993</v>
      </c>
      <c r="E4" s="4">
        <f>D4*800</f>
        <v>7360</v>
      </c>
    </row>
    <row r="5" spans="1:5" ht="24.95" customHeight="1">
      <c r="A5" s="1" t="s">
        <v>10</v>
      </c>
      <c r="B5" s="2" t="s">
        <v>8</v>
      </c>
      <c r="C5" s="2" t="s">
        <v>11</v>
      </c>
      <c r="D5" s="3">
        <f>17.8-4</f>
        <v>13.8</v>
      </c>
      <c r="E5" s="4">
        <f t="shared" ref="E5:E26" si="0">D5*800</f>
        <v>11040</v>
      </c>
    </row>
    <row r="6" spans="1:5" ht="24.95" customHeight="1">
      <c r="A6" s="1" t="s">
        <v>12</v>
      </c>
      <c r="B6" s="2" t="s">
        <v>8</v>
      </c>
      <c r="C6" s="2" t="s">
        <v>13</v>
      </c>
      <c r="D6" s="3">
        <f>16.6-5</f>
        <v>11.6</v>
      </c>
      <c r="E6" s="4">
        <f t="shared" si="0"/>
        <v>9280</v>
      </c>
    </row>
    <row r="7" spans="1:5" ht="24.95" customHeight="1">
      <c r="A7" s="1" t="s">
        <v>14</v>
      </c>
      <c r="B7" s="2" t="s">
        <v>8</v>
      </c>
      <c r="C7" s="2" t="s">
        <v>15</v>
      </c>
      <c r="D7" s="3">
        <f>26.1-13</f>
        <v>13.1</v>
      </c>
      <c r="E7" s="4">
        <f t="shared" si="0"/>
        <v>10480</v>
      </c>
    </row>
    <row r="8" spans="1:5" ht="24.95" customHeight="1">
      <c r="A8" s="1" t="s">
        <v>16</v>
      </c>
      <c r="B8" s="2" t="s">
        <v>8</v>
      </c>
      <c r="C8" s="2" t="s">
        <v>17</v>
      </c>
      <c r="D8" s="3">
        <f>16.6-8</f>
        <v>8.6</v>
      </c>
      <c r="E8" s="4">
        <f t="shared" si="0"/>
        <v>6880</v>
      </c>
    </row>
    <row r="9" spans="1:5" ht="24.95" customHeight="1">
      <c r="A9" s="1" t="s">
        <v>18</v>
      </c>
      <c r="B9" s="2" t="s">
        <v>8</v>
      </c>
      <c r="C9" s="2" t="s">
        <v>19</v>
      </c>
      <c r="D9" s="3">
        <f>45.9-22</f>
        <v>23.9</v>
      </c>
      <c r="E9" s="4">
        <f t="shared" si="0"/>
        <v>19120</v>
      </c>
    </row>
    <row r="10" spans="1:5" ht="24.95" customHeight="1">
      <c r="A10" s="1" t="s">
        <v>20</v>
      </c>
      <c r="B10" s="2" t="s">
        <v>8</v>
      </c>
      <c r="C10" s="2" t="s">
        <v>21</v>
      </c>
      <c r="D10" s="3">
        <f>21.9-8</f>
        <v>13.9</v>
      </c>
      <c r="E10" s="4">
        <f t="shared" si="0"/>
        <v>11120</v>
      </c>
    </row>
    <row r="11" spans="1:5" ht="24.95" customHeight="1">
      <c r="A11" s="1" t="s">
        <v>22</v>
      </c>
      <c r="B11" s="2" t="s">
        <v>8</v>
      </c>
      <c r="C11" s="2" t="s">
        <v>23</v>
      </c>
      <c r="D11" s="3">
        <f>20.3-8</f>
        <v>12.3</v>
      </c>
      <c r="E11" s="4">
        <f t="shared" si="0"/>
        <v>9840</v>
      </c>
    </row>
    <row r="12" spans="1:5" ht="24.95" customHeight="1">
      <c r="A12" s="1" t="s">
        <v>24</v>
      </c>
      <c r="B12" s="2" t="s">
        <v>8</v>
      </c>
      <c r="C12" s="2" t="s">
        <v>25</v>
      </c>
      <c r="D12" s="3">
        <f>21.9-8</f>
        <v>13.9</v>
      </c>
      <c r="E12" s="4">
        <f t="shared" si="0"/>
        <v>11120</v>
      </c>
    </row>
    <row r="13" spans="1:5" ht="24.95" customHeight="1">
      <c r="A13" s="1" t="s">
        <v>26</v>
      </c>
      <c r="B13" s="2" t="s">
        <v>8</v>
      </c>
      <c r="C13" s="2" t="s">
        <v>27</v>
      </c>
      <c r="D13" s="3">
        <f>28.7-9</f>
        <v>19.7</v>
      </c>
      <c r="E13" s="4">
        <f t="shared" si="0"/>
        <v>15760</v>
      </c>
    </row>
    <row r="14" spans="1:5" ht="24.95" customHeight="1">
      <c r="A14" s="1" t="s">
        <v>28</v>
      </c>
      <c r="B14" s="2" t="s">
        <v>8</v>
      </c>
      <c r="C14" s="2" t="s">
        <v>29</v>
      </c>
      <c r="D14" s="3">
        <f>12.8-2</f>
        <v>10.8</v>
      </c>
      <c r="E14" s="4">
        <f t="shared" si="0"/>
        <v>8640</v>
      </c>
    </row>
    <row r="15" spans="1:5" ht="24.95" customHeight="1">
      <c r="A15" s="1" t="s">
        <v>30</v>
      </c>
      <c r="B15" s="2" t="s">
        <v>8</v>
      </c>
      <c r="C15" s="2" t="s">
        <v>31</v>
      </c>
      <c r="D15" s="3">
        <f>19.2-5</f>
        <v>14.2</v>
      </c>
      <c r="E15" s="4">
        <f t="shared" si="0"/>
        <v>11360</v>
      </c>
    </row>
    <row r="16" spans="1:5" ht="24.95" customHeight="1">
      <c r="A16" s="1" t="s">
        <v>32</v>
      </c>
      <c r="B16" s="2" t="s">
        <v>8</v>
      </c>
      <c r="C16" s="2" t="s">
        <v>33</v>
      </c>
      <c r="D16" s="3">
        <f>17.6-1</f>
        <v>16.600000000000001</v>
      </c>
      <c r="E16" s="4">
        <f t="shared" si="0"/>
        <v>13280</v>
      </c>
    </row>
    <row r="17" spans="1:5" ht="24.95" customHeight="1">
      <c r="A17" s="1" t="s">
        <v>34</v>
      </c>
      <c r="B17" s="2" t="s">
        <v>8</v>
      </c>
      <c r="C17" s="2" t="s">
        <v>35</v>
      </c>
      <c r="D17" s="3">
        <f>21.2-8</f>
        <v>13.2</v>
      </c>
      <c r="E17" s="4">
        <f t="shared" si="0"/>
        <v>10560</v>
      </c>
    </row>
    <row r="18" spans="1:5" ht="24.95" customHeight="1">
      <c r="A18" s="1" t="s">
        <v>36</v>
      </c>
      <c r="B18" s="2" t="s">
        <v>8</v>
      </c>
      <c r="C18" s="2" t="s">
        <v>37</v>
      </c>
      <c r="D18" s="3">
        <f>17.5-6</f>
        <v>11.5</v>
      </c>
      <c r="E18" s="4">
        <f t="shared" si="0"/>
        <v>9200</v>
      </c>
    </row>
    <row r="19" spans="1:5" ht="24.95" customHeight="1">
      <c r="A19" s="1" t="s">
        <v>38</v>
      </c>
      <c r="B19" s="2" t="s">
        <v>8</v>
      </c>
      <c r="C19" s="2" t="s">
        <v>39</v>
      </c>
      <c r="D19" s="3">
        <f>10.2-3</f>
        <v>7.2</v>
      </c>
      <c r="E19" s="4">
        <f t="shared" si="0"/>
        <v>5760</v>
      </c>
    </row>
    <row r="20" spans="1:5" ht="24.95" customHeight="1">
      <c r="A20" s="1" t="s">
        <v>40</v>
      </c>
      <c r="B20" s="2" t="s">
        <v>8</v>
      </c>
      <c r="C20" s="2" t="s">
        <v>41</v>
      </c>
      <c r="D20" s="3">
        <f>28.9-6</f>
        <v>22.9</v>
      </c>
      <c r="E20" s="4">
        <f t="shared" si="0"/>
        <v>18320</v>
      </c>
    </row>
    <row r="21" spans="1:5" ht="24.95" customHeight="1">
      <c r="A21" s="1" t="s">
        <v>42</v>
      </c>
      <c r="B21" s="2" t="s">
        <v>8</v>
      </c>
      <c r="C21" s="2" t="s">
        <v>43</v>
      </c>
      <c r="D21" s="2">
        <f>15-4</f>
        <v>11</v>
      </c>
      <c r="E21" s="4">
        <f t="shared" si="0"/>
        <v>8800</v>
      </c>
    </row>
    <row r="22" spans="1:5" ht="24.95" customHeight="1">
      <c r="A22" s="1" t="s">
        <v>44</v>
      </c>
      <c r="B22" s="2" t="s">
        <v>8</v>
      </c>
      <c r="C22" s="2" t="s">
        <v>45</v>
      </c>
      <c r="D22" s="2">
        <v>3.9</v>
      </c>
      <c r="E22" s="4">
        <f t="shared" si="0"/>
        <v>3120</v>
      </c>
    </row>
    <row r="23" spans="1:5" ht="24.95" customHeight="1">
      <c r="A23" s="1" t="s">
        <v>46</v>
      </c>
      <c r="B23" s="2" t="s">
        <v>8</v>
      </c>
      <c r="C23" s="2" t="s">
        <v>47</v>
      </c>
      <c r="D23" s="2">
        <v>0.8</v>
      </c>
      <c r="E23" s="4">
        <f t="shared" si="0"/>
        <v>640</v>
      </c>
    </row>
    <row r="24" spans="1:5" ht="24.95" customHeight="1">
      <c r="A24" s="1" t="s">
        <v>48</v>
      </c>
      <c r="B24" s="2" t="s">
        <v>8</v>
      </c>
      <c r="C24" s="2" t="s">
        <v>49</v>
      </c>
      <c r="D24" s="2">
        <f>2.1-1</f>
        <v>1.1000000000000001</v>
      </c>
      <c r="E24" s="4">
        <f t="shared" si="0"/>
        <v>880</v>
      </c>
    </row>
    <row r="25" spans="1:5" ht="24.95" customHeight="1">
      <c r="A25" s="1" t="s">
        <v>50</v>
      </c>
      <c r="B25" s="2" t="s">
        <v>8</v>
      </c>
      <c r="C25" s="2" t="s">
        <v>51</v>
      </c>
      <c r="D25" s="2">
        <v>2.1</v>
      </c>
      <c r="E25" s="4">
        <f t="shared" si="0"/>
        <v>1680</v>
      </c>
    </row>
    <row r="26" spans="1:5" ht="24.95" customHeight="1">
      <c r="A26" s="5" t="s">
        <v>52</v>
      </c>
      <c r="B26" s="6" t="s">
        <v>8</v>
      </c>
      <c r="C26" s="6" t="s">
        <v>53</v>
      </c>
      <c r="D26" s="2">
        <f>2.7-2</f>
        <v>0.7</v>
      </c>
      <c r="E26" s="4">
        <f t="shared" si="0"/>
        <v>560</v>
      </c>
    </row>
    <row r="27" spans="1:5" ht="24.95" customHeight="1">
      <c r="A27" s="12" t="s">
        <v>54</v>
      </c>
      <c r="B27" s="12"/>
      <c r="C27" s="12"/>
      <c r="D27" s="2">
        <v>256</v>
      </c>
      <c r="E27" s="2">
        <f>SUM(E4:E23)</f>
        <v>201680</v>
      </c>
    </row>
    <row r="28" spans="1:5" ht="24.95" customHeight="1">
      <c r="A28" s="7" t="s">
        <v>7</v>
      </c>
      <c r="B28" s="2" t="s">
        <v>55</v>
      </c>
      <c r="C28" s="2" t="s">
        <v>56</v>
      </c>
      <c r="D28" s="2">
        <v>1</v>
      </c>
      <c r="E28" s="8">
        <f>D28*800</f>
        <v>800</v>
      </c>
    </row>
    <row r="29" spans="1:5" ht="24.95" customHeight="1">
      <c r="A29" s="7" t="s">
        <v>10</v>
      </c>
      <c r="B29" s="2" t="s">
        <v>55</v>
      </c>
      <c r="C29" s="2" t="s">
        <v>57</v>
      </c>
      <c r="D29" s="2">
        <v>1</v>
      </c>
      <c r="E29" s="8">
        <f t="shared" ref="E29:E58" si="1">D29*800</f>
        <v>800</v>
      </c>
    </row>
    <row r="30" spans="1:5" ht="24.95" customHeight="1">
      <c r="A30" s="7" t="s">
        <v>12</v>
      </c>
      <c r="B30" s="2" t="s">
        <v>55</v>
      </c>
      <c r="C30" s="2" t="s">
        <v>58</v>
      </c>
      <c r="D30" s="2">
        <v>1</v>
      </c>
      <c r="E30" s="8">
        <f t="shared" si="1"/>
        <v>800</v>
      </c>
    </row>
    <row r="31" spans="1:5" ht="24.95" customHeight="1">
      <c r="A31" s="7" t="s">
        <v>14</v>
      </c>
      <c r="B31" s="2" t="s">
        <v>55</v>
      </c>
      <c r="C31" s="2" t="s">
        <v>59</v>
      </c>
      <c r="D31" s="2">
        <v>1</v>
      </c>
      <c r="E31" s="8">
        <f t="shared" si="1"/>
        <v>800</v>
      </c>
    </row>
    <row r="32" spans="1:5" ht="24.95" customHeight="1">
      <c r="A32" s="7" t="s">
        <v>16</v>
      </c>
      <c r="B32" s="2" t="s">
        <v>55</v>
      </c>
      <c r="C32" s="2" t="s">
        <v>60</v>
      </c>
      <c r="D32" s="2">
        <v>1</v>
      </c>
      <c r="E32" s="8">
        <f t="shared" si="1"/>
        <v>800</v>
      </c>
    </row>
    <row r="33" spans="1:5" ht="24.95" customHeight="1">
      <c r="A33" s="7" t="s">
        <v>18</v>
      </c>
      <c r="B33" s="2" t="s">
        <v>55</v>
      </c>
      <c r="C33" s="2" t="s">
        <v>61</v>
      </c>
      <c r="D33" s="2">
        <v>1</v>
      </c>
      <c r="E33" s="8">
        <f t="shared" si="1"/>
        <v>800</v>
      </c>
    </row>
    <row r="34" spans="1:5" ht="24.95" customHeight="1">
      <c r="A34" s="7" t="s">
        <v>20</v>
      </c>
      <c r="B34" s="2" t="s">
        <v>55</v>
      </c>
      <c r="C34" s="2" t="s">
        <v>62</v>
      </c>
      <c r="D34" s="2">
        <v>1</v>
      </c>
      <c r="E34" s="8">
        <f t="shared" si="1"/>
        <v>800</v>
      </c>
    </row>
    <row r="35" spans="1:5" ht="24.95" customHeight="1">
      <c r="A35" s="7" t="s">
        <v>22</v>
      </c>
      <c r="B35" s="2" t="s">
        <v>55</v>
      </c>
      <c r="C35" s="2" t="s">
        <v>63</v>
      </c>
      <c r="D35" s="2">
        <v>4</v>
      </c>
      <c r="E35" s="8">
        <f t="shared" si="1"/>
        <v>3200</v>
      </c>
    </row>
    <row r="36" spans="1:5" ht="24.95" customHeight="1">
      <c r="A36" s="7" t="s">
        <v>24</v>
      </c>
      <c r="B36" s="2" t="s">
        <v>55</v>
      </c>
      <c r="C36" s="2" t="s">
        <v>64</v>
      </c>
      <c r="D36" s="2">
        <v>1</v>
      </c>
      <c r="E36" s="8">
        <f t="shared" si="1"/>
        <v>800</v>
      </c>
    </row>
    <row r="37" spans="1:5" ht="24.95" customHeight="1">
      <c r="A37" s="7" t="s">
        <v>26</v>
      </c>
      <c r="B37" s="2" t="s">
        <v>55</v>
      </c>
      <c r="C37" s="2" t="s">
        <v>65</v>
      </c>
      <c r="D37" s="2">
        <v>1</v>
      </c>
      <c r="E37" s="8">
        <f t="shared" si="1"/>
        <v>800</v>
      </c>
    </row>
    <row r="38" spans="1:5" ht="24.95" customHeight="1">
      <c r="A38" s="7" t="s">
        <v>28</v>
      </c>
      <c r="B38" s="2" t="s">
        <v>55</v>
      </c>
      <c r="C38" s="2" t="s">
        <v>66</v>
      </c>
      <c r="D38" s="2">
        <v>1</v>
      </c>
      <c r="E38" s="8">
        <f t="shared" si="1"/>
        <v>800</v>
      </c>
    </row>
    <row r="39" spans="1:5" ht="24.95" customHeight="1">
      <c r="A39" s="7" t="s">
        <v>30</v>
      </c>
      <c r="B39" s="2" t="s">
        <v>55</v>
      </c>
      <c r="C39" s="2" t="s">
        <v>67</v>
      </c>
      <c r="D39" s="2">
        <v>1</v>
      </c>
      <c r="E39" s="8">
        <f t="shared" si="1"/>
        <v>800</v>
      </c>
    </row>
    <row r="40" spans="1:5" ht="24.95" customHeight="1">
      <c r="A40" s="7" t="s">
        <v>32</v>
      </c>
      <c r="B40" s="2" t="s">
        <v>55</v>
      </c>
      <c r="C40" s="2" t="s">
        <v>68</v>
      </c>
      <c r="D40" s="2">
        <v>1</v>
      </c>
      <c r="E40" s="8">
        <f t="shared" si="1"/>
        <v>800</v>
      </c>
    </row>
    <row r="41" spans="1:5" ht="24.95" customHeight="1">
      <c r="A41" s="7" t="s">
        <v>34</v>
      </c>
      <c r="B41" s="2" t="s">
        <v>55</v>
      </c>
      <c r="C41" s="2" t="s">
        <v>69</v>
      </c>
      <c r="D41" s="2">
        <v>1</v>
      </c>
      <c r="E41" s="8">
        <f t="shared" si="1"/>
        <v>800</v>
      </c>
    </row>
    <row r="42" spans="1:5" ht="24.95" customHeight="1">
      <c r="A42" s="7" t="s">
        <v>36</v>
      </c>
      <c r="B42" s="2" t="s">
        <v>55</v>
      </c>
      <c r="C42" s="2" t="s">
        <v>70</v>
      </c>
      <c r="D42" s="2">
        <v>1</v>
      </c>
      <c r="E42" s="8">
        <f t="shared" si="1"/>
        <v>800</v>
      </c>
    </row>
    <row r="43" spans="1:5" ht="24.95" customHeight="1">
      <c r="A43" s="7" t="s">
        <v>38</v>
      </c>
      <c r="B43" s="2" t="s">
        <v>55</v>
      </c>
      <c r="C43" s="2" t="s">
        <v>71</v>
      </c>
      <c r="D43" s="2">
        <v>1</v>
      </c>
      <c r="E43" s="8">
        <f t="shared" si="1"/>
        <v>800</v>
      </c>
    </row>
    <row r="44" spans="1:5" ht="24.95" customHeight="1">
      <c r="A44" s="7" t="s">
        <v>40</v>
      </c>
      <c r="B44" s="2" t="s">
        <v>55</v>
      </c>
      <c r="C44" s="2" t="s">
        <v>72</v>
      </c>
      <c r="D44" s="2">
        <v>1</v>
      </c>
      <c r="E44" s="8">
        <f t="shared" si="1"/>
        <v>800</v>
      </c>
    </row>
    <row r="45" spans="1:5" ht="24.95" customHeight="1">
      <c r="A45" s="7" t="s">
        <v>42</v>
      </c>
      <c r="B45" s="2" t="s">
        <v>55</v>
      </c>
      <c r="C45" s="2" t="s">
        <v>73</v>
      </c>
      <c r="D45" s="2">
        <v>1</v>
      </c>
      <c r="E45" s="8">
        <f t="shared" si="1"/>
        <v>800</v>
      </c>
    </row>
    <row r="46" spans="1:5" ht="24.95" customHeight="1">
      <c r="A46" s="7" t="s">
        <v>44</v>
      </c>
      <c r="B46" s="2" t="s">
        <v>55</v>
      </c>
      <c r="C46" s="2" t="s">
        <v>74</v>
      </c>
      <c r="D46" s="2">
        <v>1</v>
      </c>
      <c r="E46" s="8">
        <f t="shared" si="1"/>
        <v>800</v>
      </c>
    </row>
    <row r="47" spans="1:5" ht="24.95" customHeight="1">
      <c r="A47" s="7" t="s">
        <v>46</v>
      </c>
      <c r="B47" s="2" t="s">
        <v>55</v>
      </c>
      <c r="C47" s="2" t="s">
        <v>75</v>
      </c>
      <c r="D47" s="2">
        <v>1</v>
      </c>
      <c r="E47" s="8">
        <f t="shared" si="1"/>
        <v>800</v>
      </c>
    </row>
    <row r="48" spans="1:5" ht="24.95" customHeight="1">
      <c r="A48" s="7" t="s">
        <v>48</v>
      </c>
      <c r="B48" s="2" t="s">
        <v>55</v>
      </c>
      <c r="C48" s="2" t="s">
        <v>76</v>
      </c>
      <c r="D48" s="2">
        <v>1</v>
      </c>
      <c r="E48" s="8">
        <f t="shared" si="1"/>
        <v>800</v>
      </c>
    </row>
    <row r="49" spans="1:5" ht="24.95" customHeight="1">
      <c r="A49" s="7" t="s">
        <v>50</v>
      </c>
      <c r="B49" s="2" t="s">
        <v>55</v>
      </c>
      <c r="C49" s="2" t="s">
        <v>77</v>
      </c>
      <c r="D49" s="2">
        <v>2</v>
      </c>
      <c r="E49" s="8">
        <f t="shared" si="1"/>
        <v>1600</v>
      </c>
    </row>
    <row r="50" spans="1:5" ht="24.95" customHeight="1">
      <c r="A50" s="7" t="s">
        <v>52</v>
      </c>
      <c r="B50" s="2" t="s">
        <v>55</v>
      </c>
      <c r="C50" s="2" t="s">
        <v>78</v>
      </c>
      <c r="D50" s="2">
        <v>1</v>
      </c>
      <c r="E50" s="8">
        <f t="shared" si="1"/>
        <v>800</v>
      </c>
    </row>
    <row r="51" spans="1:5" ht="24.95" customHeight="1">
      <c r="A51" s="7" t="s">
        <v>79</v>
      </c>
      <c r="B51" s="2" t="s">
        <v>55</v>
      </c>
      <c r="C51" s="2" t="s">
        <v>80</v>
      </c>
      <c r="D51" s="2">
        <v>1</v>
      </c>
      <c r="E51" s="8">
        <f t="shared" si="1"/>
        <v>800</v>
      </c>
    </row>
    <row r="52" spans="1:5" ht="24.95" customHeight="1">
      <c r="A52" s="7" t="s">
        <v>81</v>
      </c>
      <c r="B52" s="2" t="s">
        <v>55</v>
      </c>
      <c r="C52" s="2" t="s">
        <v>82</v>
      </c>
      <c r="D52" s="2">
        <v>1</v>
      </c>
      <c r="E52" s="8">
        <f t="shared" si="1"/>
        <v>800</v>
      </c>
    </row>
    <row r="53" spans="1:5" ht="24.95" customHeight="1">
      <c r="A53" s="7" t="s">
        <v>83</v>
      </c>
      <c r="B53" s="2" t="s">
        <v>55</v>
      </c>
      <c r="C53" s="2" t="s">
        <v>84</v>
      </c>
      <c r="D53" s="2">
        <v>3</v>
      </c>
      <c r="E53" s="8">
        <f t="shared" si="1"/>
        <v>2400</v>
      </c>
    </row>
    <row r="54" spans="1:5" ht="24.95" customHeight="1">
      <c r="A54" s="7" t="s">
        <v>85</v>
      </c>
      <c r="B54" s="2" t="s">
        <v>55</v>
      </c>
      <c r="C54" s="2" t="s">
        <v>86</v>
      </c>
      <c r="D54" s="2">
        <v>1</v>
      </c>
      <c r="E54" s="8">
        <f t="shared" si="1"/>
        <v>800</v>
      </c>
    </row>
    <row r="55" spans="1:5" ht="24.95" customHeight="1">
      <c r="A55" s="7" t="s">
        <v>87</v>
      </c>
      <c r="B55" s="2" t="s">
        <v>55</v>
      </c>
      <c r="C55" s="2" t="s">
        <v>88</v>
      </c>
      <c r="D55" s="2">
        <v>1</v>
      </c>
      <c r="E55" s="8">
        <f t="shared" si="1"/>
        <v>800</v>
      </c>
    </row>
    <row r="56" spans="1:5" ht="24.95" customHeight="1">
      <c r="A56" s="7" t="s">
        <v>89</v>
      </c>
      <c r="B56" s="2" t="s">
        <v>55</v>
      </c>
      <c r="C56" s="2" t="s">
        <v>90</v>
      </c>
      <c r="D56" s="2">
        <v>1</v>
      </c>
      <c r="E56" s="8">
        <f t="shared" si="1"/>
        <v>800</v>
      </c>
    </row>
    <row r="57" spans="1:5" ht="24.95" customHeight="1">
      <c r="A57" s="7" t="s">
        <v>91</v>
      </c>
      <c r="B57" s="2" t="s">
        <v>55</v>
      </c>
      <c r="C57" s="2" t="s">
        <v>92</v>
      </c>
      <c r="D57" s="2">
        <v>1</v>
      </c>
      <c r="E57" s="8">
        <f t="shared" si="1"/>
        <v>800</v>
      </c>
    </row>
    <row r="58" spans="1:5" ht="24.95" customHeight="1">
      <c r="A58" s="7" t="s">
        <v>93</v>
      </c>
      <c r="B58" s="2" t="s">
        <v>55</v>
      </c>
      <c r="C58" s="2" t="s">
        <v>94</v>
      </c>
      <c r="D58" s="2">
        <v>2</v>
      </c>
      <c r="E58" s="8">
        <f t="shared" si="1"/>
        <v>1600</v>
      </c>
    </row>
    <row r="59" spans="1:5" ht="24.95" customHeight="1">
      <c r="A59" s="12" t="s">
        <v>95</v>
      </c>
      <c r="B59" s="12"/>
      <c r="C59" s="12"/>
      <c r="D59" s="2">
        <v>38</v>
      </c>
      <c r="E59" s="8">
        <f>SUM(E28:E58)</f>
        <v>30400</v>
      </c>
    </row>
    <row r="60" spans="1:5" ht="24.95" customHeight="1">
      <c r="A60" s="7">
        <v>1</v>
      </c>
      <c r="B60" s="9" t="s">
        <v>96</v>
      </c>
      <c r="C60" s="2" t="s">
        <v>97</v>
      </c>
      <c r="D60" s="2">
        <v>14</v>
      </c>
      <c r="E60" s="8">
        <f>D60*800</f>
        <v>11200</v>
      </c>
    </row>
    <row r="61" spans="1:5" ht="24.95" customHeight="1">
      <c r="A61" s="7">
        <v>2</v>
      </c>
      <c r="B61" s="9" t="s">
        <v>96</v>
      </c>
      <c r="C61" s="2" t="s">
        <v>98</v>
      </c>
      <c r="D61" s="2">
        <v>11</v>
      </c>
      <c r="E61" s="8">
        <f>D61*800</f>
        <v>8800</v>
      </c>
    </row>
    <row r="62" spans="1:5" ht="24.95" customHeight="1">
      <c r="A62" s="13" t="s">
        <v>99</v>
      </c>
      <c r="B62" s="13"/>
      <c r="C62" s="13"/>
      <c r="D62" s="2">
        <v>25</v>
      </c>
      <c r="E62" s="8">
        <f>SUM(E60:E61)</f>
        <v>20000</v>
      </c>
    </row>
  </sheetData>
  <mergeCells count="5">
    <mergeCell ref="A1:E1"/>
    <mergeCell ref="A2:E2"/>
    <mergeCell ref="A27:C27"/>
    <mergeCell ref="A59:C59"/>
    <mergeCell ref="A62:C62"/>
  </mergeCells>
  <phoneticPr fontId="5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市农业局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nyjpc</dc:creator>
  <cp:lastModifiedBy>usq</cp:lastModifiedBy>
  <dcterms:created xsi:type="dcterms:W3CDTF">2019-08-29T02:40:00Z</dcterms:created>
  <dcterms:modified xsi:type="dcterms:W3CDTF">2019-09-10T07:30:29Z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